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Vyúčtování VP za rok 2021" sheetId="1" r:id="rId1"/>
  </sheets>
  <definedNames>
    <definedName name="_xlnm.Print_Area" localSheetId="0">'Vyúčtování VP za rok 2021'!$A$1:$O$44</definedName>
  </definedNames>
  <calcPr fullCalcOnLoad="1"/>
</workbook>
</file>

<file path=xl/comments1.xml><?xml version="1.0" encoding="utf-8"?>
<comments xmlns="http://schemas.openxmlformats.org/spreadsheetml/2006/main">
  <authors>
    <author>Sysel Josef</author>
  </authors>
  <commentList>
    <comment ref="C15" authorId="0">
      <text>
        <r>
          <rPr>
            <sz val="12"/>
            <rFont val="Tahoma"/>
            <family val="2"/>
          </rPr>
          <t xml:space="preserve">Pokud budou jako </t>
        </r>
        <r>
          <rPr>
            <b/>
            <sz val="12"/>
            <rFont val="Tahoma"/>
            <family val="2"/>
          </rPr>
          <t>Veřejný donátor</t>
        </r>
        <r>
          <rPr>
            <sz val="12"/>
            <rFont val="Tahoma"/>
            <family val="2"/>
          </rPr>
          <t xml:space="preserve"> uvedeny položky:
- Symbolické nájemné od veřejného donátora
- Symboliký pronájem dopravního prostředku od veřejného donátora
- Symbolické školné od veřejného donátora
Tak do</t>
        </r>
        <r>
          <rPr>
            <b/>
            <sz val="12"/>
            <rFont val="Tahoma"/>
            <family val="2"/>
          </rPr>
          <t xml:space="preserve"> sloupce se C</t>
        </r>
        <r>
          <rPr>
            <sz val="12"/>
            <rFont val="Tahoma"/>
            <family val="2"/>
          </rPr>
          <t xml:space="preserve"> vyplňte částku, která je </t>
        </r>
        <r>
          <rPr>
            <b/>
            <sz val="12"/>
            <rFont val="Tahoma"/>
            <family val="2"/>
          </rPr>
          <t>rozdílem</t>
        </r>
        <r>
          <rPr>
            <sz val="12"/>
            <rFont val="Tahoma"/>
            <family val="2"/>
          </rPr>
          <t xml:space="preserve"> částky běžného nájemného/pronájmu/školného v místě a čase obvyklém (např. dle cenových map) a částky uvedené ve smlouvě / v rozhodnutí</t>
        </r>
      </text>
    </comment>
    <comment ref="E15" authorId="0">
      <text>
        <r>
          <rPr>
            <sz val="12"/>
            <rFont val="Tahoma"/>
            <family val="2"/>
          </rPr>
          <t xml:space="preserve">Do sloupce </t>
        </r>
        <r>
          <rPr>
            <b/>
            <sz val="12"/>
            <rFont val="Tahoma"/>
            <family val="2"/>
          </rPr>
          <t>POZNÁMKA</t>
        </r>
        <r>
          <rPr>
            <sz val="12"/>
            <rFont val="Tahoma"/>
            <family val="2"/>
          </rPr>
          <t xml:space="preserve"> uveďte, zda se smlouva/rozhodnutí, na základě kterého byli přiděleny finanční prostředky, odvolává na smlouvu o poveření či nikoliv.
Dále prosím vyplňte</t>
        </r>
        <r>
          <rPr>
            <b/>
            <sz val="12"/>
            <rFont val="Tahoma"/>
            <family val="2"/>
          </rPr>
          <t xml:space="preserve"> vždy název veřejného donátora.</t>
        </r>
        <r>
          <rPr>
            <sz val="12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<sst xmlns="http://schemas.openxmlformats.org/spreadsheetml/2006/main" count="120" uniqueCount="120">
  <si>
    <t>veřejný zdroj</t>
  </si>
  <si>
    <t>Název organizace:</t>
  </si>
  <si>
    <t xml:space="preserve">centra denních služeb </t>
  </si>
  <si>
    <t>ÚVAZEK</t>
  </si>
  <si>
    <t>IČO:</t>
  </si>
  <si>
    <t xml:space="preserve">denní stacionáře </t>
  </si>
  <si>
    <t xml:space="preserve">Příspěvky od úřadu práce </t>
  </si>
  <si>
    <t>Číslo smlouvy o pověření*:</t>
  </si>
  <si>
    <t xml:space="preserve">intervenční centra </t>
  </si>
  <si>
    <t>Příspěvek od zřizovatele - kraj (vyplňují pouze přísp. org. kraje)</t>
  </si>
  <si>
    <t>Druh služby:</t>
  </si>
  <si>
    <t xml:space="preserve">služby následné péče </t>
  </si>
  <si>
    <t xml:space="preserve">kontaktní centra </t>
  </si>
  <si>
    <t>Příspěvek od zřizovatele - obec (vyplňují pouze přísp. org. obcí a měst)</t>
  </si>
  <si>
    <t>Identifikátor:</t>
  </si>
  <si>
    <t xml:space="preserve">krizová pomoc </t>
  </si>
  <si>
    <t>Jméno osoby, která tabulku vyplnila:</t>
  </si>
  <si>
    <t xml:space="preserve">nízkoprahová denní centra </t>
  </si>
  <si>
    <t xml:space="preserve">Dotace od obcí </t>
  </si>
  <si>
    <t>Email:</t>
  </si>
  <si>
    <t xml:space="preserve">nízkoprahová zařízení pro děti a mládež </t>
  </si>
  <si>
    <t xml:space="preserve">Resorty státní správy </t>
  </si>
  <si>
    <t>Telefon (nepovinné):</t>
  </si>
  <si>
    <t xml:space="preserve">noclehárny </t>
  </si>
  <si>
    <t>Statutární zástupce:</t>
  </si>
  <si>
    <t xml:space="preserve">odborné sociální poradenství </t>
  </si>
  <si>
    <t xml:space="preserve">odlehčovací služby </t>
  </si>
  <si>
    <t>Část 1) Přehled veřejných donátorů služby</t>
  </si>
  <si>
    <t xml:space="preserve">osobní asistence </t>
  </si>
  <si>
    <t>Veřejný donátor</t>
  </si>
  <si>
    <t>částka z rozhodnutí o dotaci/příspěvku</t>
  </si>
  <si>
    <t>Režim přidělení</t>
  </si>
  <si>
    <t>Poznámka</t>
  </si>
  <si>
    <t xml:space="preserve">pečovatelská služba </t>
  </si>
  <si>
    <t xml:space="preserve">Dary poskytnuté z prostředků veřejných rozpočtů </t>
  </si>
  <si>
    <t xml:space="preserve">podpora samostatného bydlení </t>
  </si>
  <si>
    <t xml:space="preserve">průvodcovské a předčitatelské služby </t>
  </si>
  <si>
    <t xml:space="preserve">raná péče </t>
  </si>
  <si>
    <t xml:space="preserve">sociálně aktivizační služby pro rodiny s dětmi </t>
  </si>
  <si>
    <t xml:space="preserve">sociálně aktivizační služby pro seniory a osoby se zdravotním postižením </t>
  </si>
  <si>
    <t xml:space="preserve">sociálně terapeutické dílny </t>
  </si>
  <si>
    <t xml:space="preserve">sociální rehabilitace </t>
  </si>
  <si>
    <t xml:space="preserve">telefonická krizová pomoc </t>
  </si>
  <si>
    <t xml:space="preserve">terénní programy </t>
  </si>
  <si>
    <t xml:space="preserve">tísňová péče </t>
  </si>
  <si>
    <t xml:space="preserve">tlumočnické služby </t>
  </si>
  <si>
    <t xml:space="preserve">azylové domy </t>
  </si>
  <si>
    <t>LŮŽKA</t>
  </si>
  <si>
    <t xml:space="preserve">domovy pro osoby se zdravotním postižením </t>
  </si>
  <si>
    <t xml:space="preserve">domovy pro seniory </t>
  </si>
  <si>
    <t xml:space="preserve">domovy se zvláštním režimem </t>
  </si>
  <si>
    <t xml:space="preserve">domy na půl cesty </t>
  </si>
  <si>
    <t xml:space="preserve">chráněné bydlení </t>
  </si>
  <si>
    <t xml:space="preserve">terapeutické komunity </t>
  </si>
  <si>
    <t xml:space="preserve">týdenní stacionáře </t>
  </si>
  <si>
    <t>Celkem</t>
  </si>
  <si>
    <t>Předepsaná výše vratky:</t>
  </si>
  <si>
    <t>Druh služby</t>
  </si>
  <si>
    <t>Vyrovnávací platba na jednotku</t>
  </si>
  <si>
    <t>Sestavil:</t>
  </si>
  <si>
    <t>Kontroloval (statutární zástupce):</t>
  </si>
  <si>
    <t>Počet úvazků / lůžek dle pověření</t>
  </si>
  <si>
    <t>max možná částka obdržená z VZ</t>
  </si>
  <si>
    <t>Skutečně čerpaná částka z VZ</t>
  </si>
  <si>
    <t>Platnost pověření, resp. dodatku</t>
  </si>
  <si>
    <t>Maximální čerpaná částka dle pověření</t>
  </si>
  <si>
    <t>Počet měsíců platnosti smlouvy/dodatku</t>
  </si>
  <si>
    <t>Vyrovnávací platba</t>
  </si>
  <si>
    <t>Část 2) úvazky/lůžka dle skutečnosti</t>
  </si>
  <si>
    <t>Skutečný počet přepočtených úvazků v přímé péči/lůžek</t>
  </si>
  <si>
    <t>Symbolické nájemné od veřejného donátora</t>
  </si>
  <si>
    <t>Symbolický pronájem dopravního prostředku od veřejného donátora</t>
  </si>
  <si>
    <t>Jiné veřejné zdroje (uveďte jaké do sloupce E)</t>
  </si>
  <si>
    <t>Symbolické školné od veřejného donátora</t>
  </si>
  <si>
    <t>Ostatní dotace od krajů (krajská dotace na soc. služby, HUF, dotace z projektu č. CZ.03.2.60/0.0/0.0/15_005/0001774, ad.)</t>
  </si>
  <si>
    <t>Strukturální fondy EU ( jiné než od Středočeského kraje, ad.)</t>
  </si>
  <si>
    <t>*Číslo smlouvy o pověření k poskytování služby obecného hospodářského zájmu, včetně posledního dodatku</t>
  </si>
  <si>
    <t xml:space="preserve"> </t>
  </si>
  <si>
    <t>M</t>
  </si>
  <si>
    <t xml:space="preserve">§ 39 Osobní asistence </t>
  </si>
  <si>
    <t>§ 40 Pečovatelská služba</t>
  </si>
  <si>
    <t>§ 41 Tísňová péče</t>
  </si>
  <si>
    <t xml:space="preserve">§ 42 Průvodcovské a předčitatelské služby </t>
  </si>
  <si>
    <t>§ 43 Podpora samostatného bydlení</t>
  </si>
  <si>
    <t>§ 44 Odlehčovací služby ambulantní a terénní</t>
  </si>
  <si>
    <t>§ 44 Odlehčovací služby pobytové</t>
  </si>
  <si>
    <t xml:space="preserve">§ 45 Centra denních služeb </t>
  </si>
  <si>
    <t xml:space="preserve">§ 46 Denní stacionáře </t>
  </si>
  <si>
    <t>§ 47 Týdenní stacionáře s 1 budovou</t>
  </si>
  <si>
    <t>§ 47 Týdenní stacionáře s 2 a více budovami</t>
  </si>
  <si>
    <t>§ 48 Domovy pro osoby se zdravotním postižením s 1-2 budovami</t>
  </si>
  <si>
    <t>§ 48 Domovy pro osoby se zdravotním postižením s 3 a více budovami</t>
  </si>
  <si>
    <t xml:space="preserve">§ 50 Domovy se zvláštním režimem </t>
  </si>
  <si>
    <t xml:space="preserve">§ 54 Raná péče </t>
  </si>
  <si>
    <t>§ 55 Telefonická krizová pomoc</t>
  </si>
  <si>
    <t xml:space="preserve">§ 56 Tlumočnické služby </t>
  </si>
  <si>
    <t>§ 57 Azylové domy</t>
  </si>
  <si>
    <t xml:space="preserve">§ 58 Domy na půl cesty </t>
  </si>
  <si>
    <t xml:space="preserve">§ 59 Kontaktní centra </t>
  </si>
  <si>
    <t xml:space="preserve">§ 60 a) Intervenční centra </t>
  </si>
  <si>
    <t xml:space="preserve">§ 60 Krizová pomoc </t>
  </si>
  <si>
    <t xml:space="preserve">§ 61 Nízkoprahová denní centra </t>
  </si>
  <si>
    <t xml:space="preserve">§ 62 Nízkoprahová zařízení pro děti a mládež </t>
  </si>
  <si>
    <t xml:space="preserve">§ 63 Noclehárny </t>
  </si>
  <si>
    <t xml:space="preserve">§ 64 Služby následné péče </t>
  </si>
  <si>
    <t xml:space="preserve">§ 65 Sociálně aktivizační služby pro rodiny s dětmi </t>
  </si>
  <si>
    <t>§ 66 Sociálně aktivizační služby pro seniory a osoby se ZP</t>
  </si>
  <si>
    <t xml:space="preserve">§ 67 Sociálně terapeutické dílny </t>
  </si>
  <si>
    <t xml:space="preserve">§ 68 Terapeutické komunity </t>
  </si>
  <si>
    <t>§ 69 Terénní programy</t>
  </si>
  <si>
    <t xml:space="preserve">§ 70 Sociální rehabilitace </t>
  </si>
  <si>
    <t>§ 37 odst. 3 Odborné sociální poradenství</t>
  </si>
  <si>
    <t>§ 49 Domov pro seniory s 1-2 budovami</t>
  </si>
  <si>
    <t>§ 49 Domov pro seniory s 3 a více budovami</t>
  </si>
  <si>
    <t>§ 51 Chráněné bydlení</t>
  </si>
  <si>
    <t>Vypořádání vyrovnávací platby za rok 2021</t>
  </si>
  <si>
    <t>Z toho částka připadající na základní činnosti dané služby v rámci Středočeského kraje v souladu s vydaným pověřením za rok 2021</t>
  </si>
  <si>
    <t>1.1. - 31. 12. 2021</t>
  </si>
  <si>
    <t>Datum a viditelný digitální podpis</t>
  </si>
  <si>
    <t>Datum: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</si>
</sst>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6"/>
      <color indexed="8"/>
      <name val="Calibri"/>
      <family val="2"/>
    </font>
    <font>
      <sz val="16"/>
      <color indexed="8"/>
      <name val="Arial"/>
      <family val="2"/>
    </font>
    <font>
      <b/>
      <u val="single"/>
      <sz val="16"/>
      <color indexed="8"/>
      <name val="Calibri"/>
      <family val="2"/>
    </font>
    <font>
      <sz val="11"/>
      <color indexed="8"/>
      <name val="Calibri Light"/>
      <family val="2"/>
    </font>
    <font>
      <sz val="10"/>
      <color indexed="8"/>
      <name val="Calibri Light"/>
      <family val="2"/>
    </font>
    <font>
      <b/>
      <sz val="11"/>
      <color indexed="8"/>
      <name val="Calibri Light"/>
      <family val="2"/>
    </font>
    <font>
      <b/>
      <u val="single"/>
      <sz val="18"/>
      <color indexed="8"/>
      <name val="Arial"/>
      <family val="2"/>
    </font>
    <font>
      <b/>
      <u val="single"/>
      <sz val="18"/>
      <color indexed="8"/>
      <name val="Calibri"/>
      <family val="2"/>
    </font>
    <font>
      <b/>
      <sz val="22"/>
      <color indexed="8"/>
      <name val="Arial"/>
      <family val="2"/>
    </font>
    <font>
      <b/>
      <sz val="3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</font>
    <font>
      <sz val="16"/>
      <color theme="1"/>
      <name val="Arial"/>
      <family val="2"/>
    </font>
    <font>
      <b/>
      <u val="single"/>
      <sz val="16"/>
      <color theme="1"/>
      <name val="Calibri"/>
      <family val="2"/>
    </font>
    <font>
      <sz val="11"/>
      <color theme="1"/>
      <name val="Calibri Light"/>
      <family val="2"/>
    </font>
    <font>
      <sz val="10"/>
      <color theme="1"/>
      <name val="Calibri Light"/>
      <family val="2"/>
    </font>
    <font>
      <b/>
      <sz val="11"/>
      <color theme="1"/>
      <name val="Calibri Light"/>
      <family val="2"/>
    </font>
    <font>
      <b/>
      <u val="single"/>
      <sz val="18"/>
      <color theme="1"/>
      <name val="Arial"/>
      <family val="2"/>
    </font>
    <font>
      <b/>
      <u val="single"/>
      <sz val="18"/>
      <color theme="1"/>
      <name val="Calibri"/>
      <family val="2"/>
    </font>
    <font>
      <b/>
      <sz val="36"/>
      <color theme="1"/>
      <name val="Calibri"/>
      <family val="2"/>
    </font>
    <font>
      <b/>
      <sz val="22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Font="1" applyAlignment="1">
      <alignment/>
    </xf>
    <xf numFmtId="0" fontId="61" fillId="0" borderId="0" xfId="0" applyFont="1" applyAlignment="1">
      <alignment vertical="center" wrapText="1"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2" fillId="0" borderId="10" xfId="0" applyFont="1" applyBorder="1" applyAlignment="1">
      <alignment vertical="center" wrapText="1"/>
    </xf>
    <xf numFmtId="49" fontId="0" fillId="17" borderId="11" xfId="0" applyNumberFormat="1" applyFill="1" applyBorder="1" applyAlignment="1">
      <alignment/>
    </xf>
    <xf numFmtId="0" fontId="62" fillId="0" borderId="12" xfId="0" applyFont="1" applyBorder="1" applyAlignment="1">
      <alignment vertical="center" wrapText="1"/>
    </xf>
    <xf numFmtId="0" fontId="62" fillId="0" borderId="13" xfId="0" applyFont="1" applyBorder="1" applyAlignment="1">
      <alignment vertical="center" wrapText="1"/>
    </xf>
    <xf numFmtId="0" fontId="63" fillId="0" borderId="0" xfId="0" applyFont="1" applyFill="1" applyBorder="1" applyAlignment="1">
      <alignment vertical="center"/>
    </xf>
    <xf numFmtId="0" fontId="61" fillId="0" borderId="0" xfId="0" applyFont="1" applyBorder="1" applyAlignment="1">
      <alignment vertical="center" wrapText="1"/>
    </xf>
    <xf numFmtId="0" fontId="62" fillId="0" borderId="14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61" fillId="0" borderId="16" xfId="0" applyFont="1" applyFill="1" applyBorder="1" applyAlignment="1">
      <alignment vertical="center" wrapText="1"/>
    </xf>
    <xf numFmtId="0" fontId="61" fillId="0" borderId="17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Fill="1" applyBorder="1" applyAlignment="1">
      <alignment horizontal="center" vertical="center" wrapText="1"/>
    </xf>
    <xf numFmtId="0" fontId="61" fillId="0" borderId="18" xfId="0" applyFont="1" applyFill="1" applyBorder="1" applyAlignment="1" applyProtection="1">
      <alignment vertical="center" wrapText="1"/>
      <protection locked="0"/>
    </xf>
    <xf numFmtId="166" fontId="61" fillId="0" borderId="19" xfId="34" applyNumberFormat="1" applyFont="1" applyFill="1" applyBorder="1" applyAlignment="1" applyProtection="1">
      <alignment horizontal="right" vertical="center" wrapText="1"/>
      <protection locked="0"/>
    </xf>
    <xf numFmtId="166" fontId="61" fillId="0" borderId="19" xfId="34" applyNumberFormat="1" applyFont="1" applyFill="1" applyBorder="1" applyAlignment="1" applyProtection="1">
      <alignment vertical="center" wrapText="1"/>
      <protection locked="0"/>
    </xf>
    <xf numFmtId="0" fontId="61" fillId="0" borderId="19" xfId="0" applyFont="1" applyBorder="1" applyAlignment="1" applyProtection="1">
      <alignment vertical="center"/>
      <protection hidden="1"/>
    </xf>
    <xf numFmtId="0" fontId="61" fillId="0" borderId="20" xfId="0" applyFont="1" applyFill="1" applyBorder="1" applyAlignment="1" applyProtection="1">
      <alignment vertical="center" wrapText="1"/>
      <protection locked="0"/>
    </xf>
    <xf numFmtId="0" fontId="61" fillId="0" borderId="21" xfId="0" applyFont="1" applyFill="1" applyBorder="1" applyAlignment="1" applyProtection="1">
      <alignment vertical="center" wrapText="1"/>
      <protection locked="0"/>
    </xf>
    <xf numFmtId="166" fontId="61" fillId="0" borderId="11" xfId="34" applyNumberFormat="1" applyFont="1" applyFill="1" applyBorder="1" applyAlignment="1" applyProtection="1">
      <alignment horizontal="right" vertical="center" wrapText="1"/>
      <protection locked="0"/>
    </xf>
    <xf numFmtId="0" fontId="61" fillId="0" borderId="11" xfId="0" applyFont="1" applyBorder="1" applyAlignment="1" applyProtection="1">
      <alignment vertical="center"/>
      <protection hidden="1"/>
    </xf>
    <xf numFmtId="0" fontId="61" fillId="0" borderId="22" xfId="0" applyFont="1" applyFill="1" applyBorder="1" applyAlignment="1" applyProtection="1">
      <alignment vertical="center" wrapText="1"/>
      <protection locked="0"/>
    </xf>
    <xf numFmtId="49" fontId="0" fillId="15" borderId="11" xfId="0" applyNumberFormat="1" applyFill="1" applyBorder="1" applyAlignment="1">
      <alignment/>
    </xf>
    <xf numFmtId="0" fontId="61" fillId="0" borderId="23" xfId="0" applyFont="1" applyFill="1" applyBorder="1" applyAlignment="1" applyProtection="1">
      <alignment vertical="center" wrapText="1"/>
      <protection locked="0"/>
    </xf>
    <xf numFmtId="166" fontId="61" fillId="0" borderId="24" xfId="34" applyNumberFormat="1" applyFont="1" applyFill="1" applyBorder="1" applyAlignment="1" applyProtection="1">
      <alignment horizontal="right" vertical="center" wrapText="1"/>
      <protection locked="0"/>
    </xf>
    <xf numFmtId="166" fontId="61" fillId="0" borderId="25" xfId="34" applyNumberFormat="1" applyFont="1" applyFill="1" applyBorder="1" applyAlignment="1" applyProtection="1">
      <alignment vertical="center" wrapText="1"/>
      <protection locked="0"/>
    </xf>
    <xf numFmtId="0" fontId="61" fillId="0" borderId="24" xfId="0" applyFont="1" applyBorder="1" applyAlignment="1" applyProtection="1">
      <alignment vertical="center"/>
      <protection hidden="1"/>
    </xf>
    <xf numFmtId="0" fontId="61" fillId="0" borderId="26" xfId="0" applyFont="1" applyFill="1" applyBorder="1" applyAlignment="1" applyProtection="1">
      <alignment vertical="center" wrapText="1"/>
      <protection locked="0"/>
    </xf>
    <xf numFmtId="166" fontId="62" fillId="33" borderId="27" xfId="0" applyNumberFormat="1" applyFont="1" applyFill="1" applyBorder="1" applyAlignment="1" applyProtection="1">
      <alignment vertical="center" wrapText="1"/>
      <protection hidden="1"/>
    </xf>
    <xf numFmtId="166" fontId="62" fillId="33" borderId="28" xfId="0" applyNumberFormat="1" applyFont="1" applyFill="1" applyBorder="1" applyAlignment="1" applyProtection="1">
      <alignment vertical="center" wrapText="1"/>
      <protection hidden="1"/>
    </xf>
    <xf numFmtId="0" fontId="62" fillId="34" borderId="29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vertical="center" wrapText="1"/>
    </xf>
    <xf numFmtId="0" fontId="64" fillId="35" borderId="14" xfId="0" applyFont="1" applyFill="1" applyBorder="1" applyAlignment="1">
      <alignment vertical="center" wrapText="1"/>
    </xf>
    <xf numFmtId="166" fontId="62" fillId="35" borderId="15" xfId="0" applyNumberFormat="1" applyFont="1" applyFill="1" applyBorder="1" applyAlignment="1">
      <alignment vertical="center" wrapText="1"/>
    </xf>
    <xf numFmtId="0" fontId="62" fillId="35" borderId="30" xfId="0" applyFont="1" applyFill="1" applyBorder="1" applyAlignment="1">
      <alignment vertical="center" wrapText="1"/>
    </xf>
    <xf numFmtId="44" fontId="65" fillId="36" borderId="27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>
      <alignment horizontal="center" vertical="center" wrapText="1"/>
    </xf>
    <xf numFmtId="0" fontId="61" fillId="0" borderId="0" xfId="0" applyFont="1" applyFill="1" applyAlignment="1">
      <alignment vertical="center" wrapText="1"/>
    </xf>
    <xf numFmtId="0" fontId="61" fillId="0" borderId="31" xfId="0" applyFont="1" applyBorder="1" applyAlignment="1" applyProtection="1">
      <alignment vertical="center" wrapText="1"/>
      <protection locked="0"/>
    </xf>
    <xf numFmtId="0" fontId="61" fillId="0" borderId="0" xfId="0" applyFont="1" applyFill="1" applyAlignment="1" applyProtection="1">
      <alignment vertical="center" wrapText="1"/>
      <protection locked="0"/>
    </xf>
    <xf numFmtId="0" fontId="61" fillId="0" borderId="32" xfId="0" applyFont="1" applyBorder="1" applyAlignment="1" applyProtection="1">
      <alignment vertical="center" wrapText="1"/>
      <protection locked="0"/>
    </xf>
    <xf numFmtId="0" fontId="64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center" vertical="center"/>
    </xf>
    <xf numFmtId="166" fontId="67" fillId="0" borderId="0" xfId="0" applyNumberFormat="1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2" fillId="8" borderId="19" xfId="0" applyFont="1" applyFill="1" applyBorder="1" applyAlignment="1">
      <alignment horizontal="center" vertical="center" wrapText="1"/>
    </xf>
    <xf numFmtId="0" fontId="61" fillId="8" borderId="19" xfId="0" applyFont="1" applyFill="1" applyBorder="1" applyAlignment="1">
      <alignment vertical="center" wrapText="1"/>
    </xf>
    <xf numFmtId="0" fontId="62" fillId="8" borderId="33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8" fillId="0" borderId="0" xfId="0" applyFont="1" applyBorder="1" applyAlignment="1">
      <alignment/>
    </xf>
    <xf numFmtId="0" fontId="66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66" fillId="0" borderId="0" xfId="0" applyFont="1" applyBorder="1" applyAlignment="1">
      <alignment wrapText="1"/>
    </xf>
    <xf numFmtId="0" fontId="70" fillId="35" borderId="34" xfId="0" applyFont="1" applyFill="1" applyBorder="1" applyAlignment="1">
      <alignment horizontal="center" vertical="center" wrapText="1"/>
    </xf>
    <xf numFmtId="0" fontId="71" fillId="35" borderId="31" xfId="0" applyFont="1" applyFill="1" applyBorder="1" applyAlignment="1">
      <alignment horizontal="center" vertical="center" wrapText="1"/>
    </xf>
    <xf numFmtId="0" fontId="72" fillId="35" borderId="31" xfId="0" applyFont="1" applyFill="1" applyBorder="1" applyAlignment="1">
      <alignment horizontal="center" vertical="center" wrapText="1"/>
    </xf>
    <xf numFmtId="0" fontId="72" fillId="35" borderId="16" xfId="0" applyFont="1" applyFill="1" applyBorder="1" applyAlignment="1">
      <alignment horizontal="center" vertical="center" wrapText="1"/>
    </xf>
    <xf numFmtId="0" fontId="71" fillId="35" borderId="35" xfId="0" applyFont="1" applyFill="1" applyBorder="1" applyAlignment="1">
      <alignment horizontal="center" vertical="center" wrapText="1"/>
    </xf>
    <xf numFmtId="0" fontId="73" fillId="35" borderId="36" xfId="0" applyFont="1" applyFill="1" applyBorder="1" applyAlignment="1">
      <alignment horizontal="center" vertical="center" wrapText="1"/>
    </xf>
    <xf numFmtId="0" fontId="73" fillId="35" borderId="37" xfId="0" applyFont="1" applyFill="1" applyBorder="1" applyAlignment="1">
      <alignment horizontal="center" vertical="center" wrapText="1"/>
    </xf>
    <xf numFmtId="0" fontId="74" fillId="35" borderId="31" xfId="0" applyFont="1" applyFill="1" applyBorder="1" applyAlignment="1">
      <alignment horizontal="center" vertical="center" wrapText="1"/>
    </xf>
    <xf numFmtId="0" fontId="73" fillId="35" borderId="31" xfId="0" applyFont="1" applyFill="1" applyBorder="1" applyAlignment="1">
      <alignment horizontal="center" vertical="center" wrapText="1"/>
    </xf>
    <xf numFmtId="166" fontId="75" fillId="0" borderId="11" xfId="0" applyNumberFormat="1" applyFont="1" applyBorder="1" applyAlignment="1">
      <alignment vertical="center"/>
    </xf>
    <xf numFmtId="0" fontId="64" fillId="0" borderId="11" xfId="0" applyFont="1" applyFill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2" fillId="35" borderId="29" xfId="0" applyFont="1" applyFill="1" applyBorder="1" applyAlignment="1" applyProtection="1">
      <alignment vertical="center" wrapText="1"/>
      <protection hidden="1"/>
    </xf>
    <xf numFmtId="166" fontId="75" fillId="37" borderId="11" xfId="34" applyNumberFormat="1" applyFont="1" applyFill="1" applyBorder="1" applyAlignment="1" applyProtection="1">
      <alignment vertical="center"/>
      <protection hidden="1"/>
    </xf>
    <xf numFmtId="49" fontId="75" fillId="37" borderId="11" xfId="0" applyNumberFormat="1" applyFont="1" applyFill="1" applyBorder="1" applyAlignment="1" applyProtection="1">
      <alignment horizontal="center" vertical="center"/>
      <protection hidden="1"/>
    </xf>
    <xf numFmtId="0" fontId="75" fillId="37" borderId="11" xfId="0" applyFont="1" applyFill="1" applyBorder="1" applyAlignment="1" applyProtection="1">
      <alignment horizontal="center" vertical="center"/>
      <protection hidden="1"/>
    </xf>
    <xf numFmtId="166" fontId="76" fillId="0" borderId="11" xfId="0" applyNumberFormat="1" applyFont="1" applyBorder="1" applyAlignment="1" applyProtection="1">
      <alignment vertical="center" wrapText="1"/>
      <protection hidden="1"/>
    </xf>
    <xf numFmtId="0" fontId="64" fillId="0" borderId="11" xfId="0" applyFont="1" applyBorder="1" applyAlignment="1" applyProtection="1">
      <alignment vertical="center" wrapText="1"/>
      <protection hidden="1"/>
    </xf>
    <xf numFmtId="0" fontId="61" fillId="0" borderId="0" xfId="0" applyFont="1" applyAlignment="1" applyProtection="1">
      <alignment vertical="center" wrapText="1"/>
      <protection hidden="1"/>
    </xf>
    <xf numFmtId="2" fontId="75" fillId="0" borderId="11" xfId="0" applyNumberFormat="1" applyFont="1" applyFill="1" applyBorder="1" applyAlignment="1" applyProtection="1">
      <alignment horizontal="center" vertical="center"/>
      <protection locked="0"/>
    </xf>
    <xf numFmtId="2" fontId="75" fillId="0" borderId="11" xfId="0" applyNumberFormat="1" applyFont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8" fillId="0" borderId="0" xfId="0" applyFont="1" applyFill="1" applyBorder="1" applyAlignment="1">
      <alignment/>
    </xf>
    <xf numFmtId="0" fontId="79" fillId="0" borderId="0" xfId="0" applyFont="1" applyAlignment="1">
      <alignment vertical="center" wrapText="1"/>
    </xf>
    <xf numFmtId="0" fontId="78" fillId="0" borderId="0" xfId="0" applyFont="1" applyAlignment="1">
      <alignment/>
    </xf>
    <xf numFmtId="0" fontId="69" fillId="0" borderId="0" xfId="0" applyFont="1" applyBorder="1" applyAlignment="1">
      <alignment/>
    </xf>
    <xf numFmtId="3" fontId="66" fillId="0" borderId="0" xfId="0" applyNumberFormat="1" applyFont="1" applyBorder="1" applyAlignment="1">
      <alignment/>
    </xf>
    <xf numFmtId="3" fontId="6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34" borderId="0" xfId="0" applyFill="1" applyBorder="1" applyAlignment="1">
      <alignment/>
    </xf>
    <xf numFmtId="0" fontId="78" fillId="34" borderId="0" xfId="0" applyFont="1" applyFill="1" applyBorder="1" applyAlignment="1">
      <alignment/>
    </xf>
    <xf numFmtId="0" fontId="62" fillId="34" borderId="0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 applyProtection="1">
      <alignment vertical="center" wrapText="1"/>
      <protection hidden="1"/>
    </xf>
    <xf numFmtId="166" fontId="62" fillId="34" borderId="0" xfId="34" applyNumberFormat="1" applyFont="1" applyFill="1" applyBorder="1" applyAlignment="1" applyProtection="1">
      <alignment vertical="center" wrapText="1"/>
      <protection hidden="1"/>
    </xf>
    <xf numFmtId="2" fontId="62" fillId="34" borderId="0" xfId="34" applyNumberFormat="1" applyFont="1" applyFill="1" applyBorder="1" applyAlignment="1" applyProtection="1">
      <alignment vertical="center" wrapText="1"/>
      <protection hidden="1" locked="0"/>
    </xf>
    <xf numFmtId="0" fontId="61" fillId="34" borderId="0" xfId="0" applyFont="1" applyFill="1" applyBorder="1" applyAlignment="1">
      <alignment vertical="center" wrapText="1"/>
    </xf>
    <xf numFmtId="0" fontId="62" fillId="34" borderId="0" xfId="0" applyFont="1" applyFill="1" applyBorder="1" applyAlignment="1">
      <alignment horizontal="left" vertical="center" wrapText="1"/>
    </xf>
    <xf numFmtId="44" fontId="62" fillId="34" borderId="0" xfId="34" applyNumberFormat="1" applyFont="1" applyFill="1" applyBorder="1" applyAlignment="1" applyProtection="1">
      <alignment vertical="center" wrapText="1"/>
      <protection hidden="1"/>
    </xf>
    <xf numFmtId="44" fontId="62" fillId="34" borderId="0" xfId="34" applyNumberFormat="1" applyFont="1" applyFill="1" applyBorder="1" applyAlignment="1">
      <alignment vertical="center" wrapText="1"/>
    </xf>
    <xf numFmtId="2" fontId="62" fillId="34" borderId="0" xfId="34" applyNumberFormat="1" applyFont="1" applyFill="1" applyBorder="1" applyAlignment="1" applyProtection="1">
      <alignment vertical="center" wrapText="1"/>
      <protection locked="0"/>
    </xf>
    <xf numFmtId="44" fontId="62" fillId="34" borderId="0" xfId="0" applyNumberFormat="1" applyFont="1" applyFill="1" applyBorder="1" applyAlignment="1" applyProtection="1">
      <alignment vertical="center" wrapText="1"/>
      <protection hidden="1"/>
    </xf>
    <xf numFmtId="2" fontId="62" fillId="34" borderId="0" xfId="0" applyNumberFormat="1" applyFont="1" applyFill="1" applyBorder="1" applyAlignment="1" applyProtection="1">
      <alignment vertical="center" wrapText="1"/>
      <protection hidden="1"/>
    </xf>
    <xf numFmtId="0" fontId="80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3" fillId="0" borderId="0" xfId="0" applyFont="1" applyBorder="1" applyAlignment="1">
      <alignment horizontal="center"/>
    </xf>
    <xf numFmtId="0" fontId="61" fillId="0" borderId="34" xfId="0" applyFont="1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61" fillId="0" borderId="29" xfId="0" applyFont="1" applyBorder="1" applyAlignment="1" applyProtection="1">
      <alignment vertical="center" wrapText="1"/>
      <protection locked="0"/>
    </xf>
    <xf numFmtId="0" fontId="0" fillId="0" borderId="38" xfId="0" applyBorder="1" applyAlignment="1" applyProtection="1">
      <alignment vertical="center" wrapText="1"/>
      <protection locked="0"/>
    </xf>
    <xf numFmtId="0" fontId="62" fillId="38" borderId="39" xfId="0" applyFont="1" applyFill="1" applyBorder="1" applyAlignment="1">
      <alignment horizontal="center" vertical="center" wrapText="1"/>
    </xf>
    <xf numFmtId="0" fontId="61" fillId="38" borderId="40" xfId="0" applyFont="1" applyFill="1" applyBorder="1" applyAlignment="1">
      <alignment horizontal="center" vertical="center" wrapText="1"/>
    </xf>
    <xf numFmtId="0" fontId="46" fillId="15" borderId="11" xfId="0" applyFont="1" applyFill="1" applyBorder="1" applyAlignment="1">
      <alignment horizontal="center" vertical="center" wrapText="1"/>
    </xf>
    <xf numFmtId="0" fontId="61" fillId="38" borderId="39" xfId="0" applyFont="1" applyFill="1" applyBorder="1" applyAlignment="1">
      <alignment horizontal="center" vertical="center" wrapText="1"/>
    </xf>
    <xf numFmtId="0" fontId="62" fillId="38" borderId="16" xfId="0" applyFont="1" applyFill="1" applyBorder="1" applyAlignment="1">
      <alignment horizontal="center" vertical="center" wrapText="1"/>
    </xf>
    <xf numFmtId="0" fontId="62" fillId="38" borderId="28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>
      <alignment horizontal="left" vertical="center" wrapText="1"/>
    </xf>
    <xf numFmtId="0" fontId="61" fillId="0" borderId="21" xfId="0" applyFont="1" applyFill="1" applyBorder="1" applyAlignment="1" applyProtection="1">
      <alignment horizontal="left" vertical="center" wrapText="1"/>
      <protection locked="0"/>
    </xf>
    <xf numFmtId="0" fontId="61" fillId="0" borderId="11" xfId="0" applyFont="1" applyFill="1" applyBorder="1" applyAlignment="1" applyProtection="1">
      <alignment horizontal="left" vertical="center" wrapText="1"/>
      <protection locked="0"/>
    </xf>
    <xf numFmtId="0" fontId="61" fillId="0" borderId="41" xfId="0" applyFont="1" applyFill="1" applyBorder="1" applyAlignment="1" applyProtection="1">
      <alignment horizontal="left" vertical="center" wrapText="1"/>
      <protection locked="0"/>
    </xf>
    <xf numFmtId="0" fontId="61" fillId="0" borderId="23" xfId="0" applyFont="1" applyFill="1" applyBorder="1" applyAlignment="1" applyProtection="1">
      <alignment horizontal="left" vertical="center" wrapText="1"/>
      <protection locked="0"/>
    </xf>
    <xf numFmtId="0" fontId="61" fillId="0" borderId="24" xfId="0" applyFont="1" applyFill="1" applyBorder="1" applyAlignment="1" applyProtection="1">
      <alignment horizontal="left" vertical="center" wrapText="1"/>
      <protection locked="0"/>
    </xf>
    <xf numFmtId="0" fontId="61" fillId="0" borderId="42" xfId="0" applyFont="1" applyFill="1" applyBorder="1" applyAlignment="1" applyProtection="1">
      <alignment horizontal="left" vertical="center" wrapText="1"/>
      <protection locked="0"/>
    </xf>
    <xf numFmtId="0" fontId="84" fillId="38" borderId="31" xfId="0" applyFont="1" applyFill="1" applyBorder="1" applyAlignment="1">
      <alignment horizontal="center" vertical="center" wrapText="1"/>
    </xf>
    <xf numFmtId="0" fontId="84" fillId="38" borderId="32" xfId="0" applyFont="1" applyFill="1" applyBorder="1" applyAlignment="1">
      <alignment horizontal="center" vertical="center" wrapText="1"/>
    </xf>
    <xf numFmtId="0" fontId="62" fillId="34" borderId="0" xfId="0" applyFont="1" applyFill="1" applyBorder="1" applyAlignment="1" applyProtection="1">
      <alignment horizontal="center" vertical="center" wrapText="1"/>
      <protection hidden="1"/>
    </xf>
    <xf numFmtId="0" fontId="61" fillId="34" borderId="0" xfId="0" applyFont="1" applyFill="1" applyAlignment="1" applyProtection="1">
      <alignment horizontal="left" vertical="center" wrapText="1"/>
      <protection locked="0"/>
    </xf>
    <xf numFmtId="0" fontId="61" fillId="0" borderId="43" xfId="0" applyFont="1" applyFill="1" applyBorder="1" applyAlignment="1" applyProtection="1">
      <alignment horizontal="left" vertical="center" wrapText="1"/>
      <protection locked="0"/>
    </xf>
    <xf numFmtId="0" fontId="61" fillId="0" borderId="44" xfId="0" applyFont="1" applyFill="1" applyBorder="1" applyAlignment="1" applyProtection="1">
      <alignment horizontal="left" vertical="center" wrapText="1"/>
      <protection locked="0"/>
    </xf>
    <xf numFmtId="0" fontId="61" fillId="0" borderId="45" xfId="0" applyFont="1" applyFill="1" applyBorder="1" applyAlignment="1" applyProtection="1">
      <alignment horizontal="left" vertical="center" wrapText="1"/>
      <protection locked="0"/>
    </xf>
    <xf numFmtId="0" fontId="46" fillId="17" borderId="11" xfId="0" applyFont="1" applyFill="1" applyBorder="1" applyAlignment="1">
      <alignment horizontal="center" vertical="center"/>
    </xf>
    <xf numFmtId="0" fontId="61" fillId="0" borderId="21" xfId="0" applyFont="1" applyFill="1" applyBorder="1" applyAlignment="1" applyProtection="1">
      <alignment horizontal="left" vertical="center" wrapText="1"/>
      <protection hidden="1" locked="0"/>
    </xf>
    <xf numFmtId="0" fontId="61" fillId="0" borderId="11" xfId="0" applyFont="1" applyFill="1" applyBorder="1" applyAlignment="1" applyProtection="1">
      <alignment horizontal="left" vertical="center" wrapText="1"/>
      <protection hidden="1" locked="0"/>
    </xf>
    <xf numFmtId="0" fontId="61" fillId="0" borderId="41" xfId="0" applyFont="1" applyFill="1" applyBorder="1" applyAlignment="1" applyProtection="1">
      <alignment horizontal="left" vertical="center" wrapTex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0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1"/>
      </font>
      <fill>
        <patternFill>
          <bgColor rgb="FF00B050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4"/>
  <sheetViews>
    <sheetView tabSelected="1" zoomScale="70" zoomScaleNormal="70" zoomScaleSheetLayoutView="50" zoomScalePageLayoutView="0" workbookViewId="0" topLeftCell="A31">
      <selection activeCell="A45" sqref="A45"/>
    </sheetView>
  </sheetViews>
  <sheetFormatPr defaultColWidth="9.140625" defaultRowHeight="15"/>
  <cols>
    <col min="1" max="1" width="66.8515625" style="0" customWidth="1"/>
    <col min="2" max="2" width="27.8515625" style="0" customWidth="1"/>
    <col min="3" max="3" width="28.140625" style="0" customWidth="1"/>
    <col min="4" max="4" width="26.421875" style="0" customWidth="1"/>
    <col min="5" max="5" width="46.421875" style="0" customWidth="1"/>
    <col min="6" max="6" width="13.421875" style="0" hidden="1" customWidth="1"/>
    <col min="7" max="7" width="9.140625" style="0" hidden="1" customWidth="1"/>
    <col min="8" max="8" width="74.57421875" style="0" hidden="1" customWidth="1"/>
    <col min="9" max="9" width="8.57421875" style="0" hidden="1" customWidth="1"/>
    <col min="10" max="10" width="9.140625" style="0" hidden="1" customWidth="1"/>
    <col min="11" max="11" width="1.421875" style="0" hidden="1" customWidth="1"/>
    <col min="12" max="12" width="26.00390625" style="0" hidden="1" customWidth="1"/>
    <col min="13" max="13" width="31.421875" style="0" customWidth="1"/>
    <col min="14" max="14" width="29.28125" style="0" customWidth="1"/>
    <col min="15" max="15" width="27.140625" style="0" customWidth="1"/>
    <col min="16" max="16" width="43.7109375" style="0" customWidth="1"/>
    <col min="17" max="17" width="65.421875" style="0" hidden="1" customWidth="1"/>
    <col min="18" max="18" width="51.28125" style="0" hidden="1" customWidth="1"/>
    <col min="19" max="19" width="24.00390625" style="0" hidden="1" customWidth="1"/>
    <col min="20" max="20" width="17.28125" style="0" customWidth="1"/>
    <col min="21" max="22" width="9.140625" style="0" customWidth="1"/>
  </cols>
  <sheetData>
    <row r="1" spans="1:255" ht="23.25" customHeight="1">
      <c r="A1" s="107" t="s">
        <v>115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Q1" s="3" t="s">
        <v>0</v>
      </c>
      <c r="S1" s="107"/>
      <c r="T1" s="108"/>
      <c r="U1" s="108"/>
      <c r="V1" s="108"/>
      <c r="W1" s="108"/>
      <c r="X1" s="108"/>
      <c r="Y1" s="1"/>
      <c r="Z1" s="2"/>
      <c r="AH1" s="3"/>
      <c r="AJ1" s="107"/>
      <c r="AK1" s="108"/>
      <c r="AL1" s="108"/>
      <c r="AM1" s="108"/>
      <c r="AN1" s="108"/>
      <c r="AO1" s="108"/>
      <c r="AP1" s="1"/>
      <c r="AQ1" s="2"/>
      <c r="AY1" s="3"/>
      <c r="BA1" s="107"/>
      <c r="BB1" s="108"/>
      <c r="BC1" s="108"/>
      <c r="BD1" s="108"/>
      <c r="BE1" s="108"/>
      <c r="BF1" s="108"/>
      <c r="BG1" s="1"/>
      <c r="BH1" s="2"/>
      <c r="BP1" s="3"/>
      <c r="BR1" s="107"/>
      <c r="BS1" s="108"/>
      <c r="BT1" s="108"/>
      <c r="BU1" s="108"/>
      <c r="BV1" s="108"/>
      <c r="BW1" s="108"/>
      <c r="BX1" s="1"/>
      <c r="BY1" s="2"/>
      <c r="CG1" s="3"/>
      <c r="CI1" s="107"/>
      <c r="CJ1" s="108"/>
      <c r="CK1" s="108"/>
      <c r="CL1" s="108"/>
      <c r="CM1" s="108"/>
      <c r="CN1" s="108"/>
      <c r="CO1" s="1"/>
      <c r="CP1" s="2"/>
      <c r="CX1" s="3"/>
      <c r="CZ1" s="107"/>
      <c r="DA1" s="108"/>
      <c r="DB1" s="108"/>
      <c r="DC1" s="108"/>
      <c r="DD1" s="108"/>
      <c r="DE1" s="108"/>
      <c r="DF1" s="1"/>
      <c r="DG1" s="2"/>
      <c r="DO1" s="3"/>
      <c r="DQ1" s="107"/>
      <c r="DR1" s="108"/>
      <c r="DS1" s="108"/>
      <c r="DT1" s="108"/>
      <c r="DU1" s="108"/>
      <c r="DV1" s="108"/>
      <c r="DW1" s="1"/>
      <c r="DX1" s="2"/>
      <c r="EF1" s="3"/>
      <c r="EH1" s="107"/>
      <c r="EI1" s="108"/>
      <c r="EJ1" s="108"/>
      <c r="EK1" s="108"/>
      <c r="EL1" s="108"/>
      <c r="EM1" s="108"/>
      <c r="EN1" s="1"/>
      <c r="EO1" s="2"/>
      <c r="EW1" s="3"/>
      <c r="EY1" s="107"/>
      <c r="EZ1" s="108"/>
      <c r="FA1" s="108"/>
      <c r="FB1" s="108"/>
      <c r="FC1" s="108"/>
      <c r="FD1" s="108"/>
      <c r="FE1" s="1"/>
      <c r="FF1" s="2"/>
      <c r="FN1" s="3"/>
      <c r="FP1" s="107"/>
      <c r="FQ1" s="108"/>
      <c r="FR1" s="108"/>
      <c r="FS1" s="108"/>
      <c r="FT1" s="108"/>
      <c r="FU1" s="108"/>
      <c r="FV1" s="1"/>
      <c r="FW1" s="2"/>
      <c r="GE1" s="3"/>
      <c r="GG1" s="107"/>
      <c r="GH1" s="108"/>
      <c r="GI1" s="108"/>
      <c r="GJ1" s="108"/>
      <c r="GK1" s="108"/>
      <c r="GL1" s="108"/>
      <c r="GM1" s="1"/>
      <c r="GN1" s="2"/>
      <c r="GV1" s="3"/>
      <c r="GX1" s="107"/>
      <c r="GY1" s="108"/>
      <c r="GZ1" s="108"/>
      <c r="HA1" s="108"/>
      <c r="HB1" s="108"/>
      <c r="HC1" s="108"/>
      <c r="HD1" s="1"/>
      <c r="HE1" s="2"/>
      <c r="HM1" s="3"/>
      <c r="HO1" s="107"/>
      <c r="HP1" s="108"/>
      <c r="HQ1" s="108"/>
      <c r="HR1" s="108"/>
      <c r="HS1" s="108"/>
      <c r="HT1" s="108"/>
      <c r="HU1" s="1"/>
      <c r="HV1" s="2"/>
      <c r="ID1" s="3"/>
      <c r="IF1" s="107"/>
      <c r="IG1" s="108"/>
      <c r="IH1" s="108"/>
      <c r="II1" s="108"/>
      <c r="IJ1" s="108"/>
      <c r="IK1" s="108"/>
      <c r="IL1" s="1"/>
      <c r="IM1" s="2"/>
      <c r="IU1" s="3"/>
    </row>
    <row r="2" spans="1:9" ht="15.75" thickBot="1">
      <c r="A2" s="1"/>
      <c r="B2" s="130"/>
      <c r="C2" s="130"/>
      <c r="D2" s="1"/>
      <c r="E2" s="1"/>
      <c r="F2" s="1"/>
      <c r="G2" s="1"/>
      <c r="H2" s="4"/>
      <c r="I2" s="5"/>
    </row>
    <row r="3" spans="1:18" ht="15.75" customHeight="1">
      <c r="A3" s="6" t="s">
        <v>1</v>
      </c>
      <c r="B3" s="131"/>
      <c r="C3" s="132"/>
      <c r="D3" s="133"/>
      <c r="E3" s="1"/>
      <c r="F3" s="1"/>
      <c r="G3" s="1"/>
      <c r="H3" s="7" t="s">
        <v>2</v>
      </c>
      <c r="I3" s="134" t="s">
        <v>3</v>
      </c>
      <c r="Q3" s="1"/>
      <c r="R3" s="1"/>
    </row>
    <row r="4" spans="1:17" ht="15.75" customHeight="1">
      <c r="A4" s="8" t="s">
        <v>4</v>
      </c>
      <c r="B4" s="121"/>
      <c r="C4" s="122"/>
      <c r="D4" s="123"/>
      <c r="E4" s="1"/>
      <c r="F4" s="1"/>
      <c r="G4" s="1"/>
      <c r="H4" s="7" t="s">
        <v>5</v>
      </c>
      <c r="I4" s="134"/>
      <c r="Q4" t="s">
        <v>6</v>
      </c>
    </row>
    <row r="5" spans="1:17" ht="15.75" customHeight="1">
      <c r="A5" s="8" t="s">
        <v>7</v>
      </c>
      <c r="B5" s="121"/>
      <c r="C5" s="122"/>
      <c r="D5" s="123"/>
      <c r="E5" s="1"/>
      <c r="F5" s="1"/>
      <c r="G5" s="1"/>
      <c r="H5" s="7" t="s">
        <v>8</v>
      </c>
      <c r="I5" s="134"/>
      <c r="Q5" t="s">
        <v>9</v>
      </c>
    </row>
    <row r="6" spans="1:17" ht="15.75" customHeight="1">
      <c r="A6" s="8" t="s">
        <v>10</v>
      </c>
      <c r="B6" s="135"/>
      <c r="C6" s="136"/>
      <c r="D6" s="137"/>
      <c r="E6" s="1"/>
      <c r="F6" s="1"/>
      <c r="G6" s="1"/>
      <c r="H6" s="7" t="s">
        <v>12</v>
      </c>
      <c r="I6" s="134"/>
      <c r="Q6" t="s">
        <v>13</v>
      </c>
    </row>
    <row r="7" spans="1:17" ht="15.75" customHeight="1">
      <c r="A7" s="8" t="s">
        <v>14</v>
      </c>
      <c r="B7" s="121"/>
      <c r="C7" s="122"/>
      <c r="D7" s="123"/>
      <c r="E7" s="1"/>
      <c r="F7" s="1"/>
      <c r="G7" s="1"/>
      <c r="H7" s="7" t="s">
        <v>15</v>
      </c>
      <c r="I7" s="134"/>
      <c r="Q7" t="s">
        <v>74</v>
      </c>
    </row>
    <row r="8" spans="1:17" ht="15.75" customHeight="1">
      <c r="A8" s="8" t="s">
        <v>16</v>
      </c>
      <c r="B8" s="121"/>
      <c r="C8" s="122"/>
      <c r="D8" s="123"/>
      <c r="E8" s="1"/>
      <c r="F8" s="1"/>
      <c r="G8" s="1"/>
      <c r="H8" s="7" t="s">
        <v>17</v>
      </c>
      <c r="I8" s="134"/>
      <c r="Q8" t="s">
        <v>18</v>
      </c>
    </row>
    <row r="9" spans="1:17" ht="15.75" customHeight="1">
      <c r="A9" s="8" t="s">
        <v>19</v>
      </c>
      <c r="B9" s="121"/>
      <c r="C9" s="122"/>
      <c r="D9" s="123"/>
      <c r="E9" s="1"/>
      <c r="F9" s="1"/>
      <c r="G9" s="1"/>
      <c r="H9" s="7" t="s">
        <v>20</v>
      </c>
      <c r="I9" s="134"/>
      <c r="Q9" t="s">
        <v>21</v>
      </c>
    </row>
    <row r="10" spans="1:17" ht="15.75" customHeight="1">
      <c r="A10" s="8" t="s">
        <v>22</v>
      </c>
      <c r="B10" s="121"/>
      <c r="C10" s="122"/>
      <c r="D10" s="123"/>
      <c r="E10" s="1"/>
      <c r="F10" s="1"/>
      <c r="G10" s="1"/>
      <c r="H10" s="7" t="s">
        <v>23</v>
      </c>
      <c r="I10" s="134"/>
      <c r="Q10" t="s">
        <v>75</v>
      </c>
    </row>
    <row r="11" spans="1:17" ht="15.75" customHeight="1" thickBot="1">
      <c r="A11" s="9" t="s">
        <v>24</v>
      </c>
      <c r="B11" s="124"/>
      <c r="C11" s="125"/>
      <c r="D11" s="126"/>
      <c r="E11" s="1"/>
      <c r="F11" s="1"/>
      <c r="G11" s="1"/>
      <c r="H11" s="7" t="s">
        <v>25</v>
      </c>
      <c r="I11" s="134"/>
      <c r="Q11" t="s">
        <v>70</v>
      </c>
    </row>
    <row r="12" spans="1:17" ht="15">
      <c r="A12" s="10" t="s">
        <v>76</v>
      </c>
      <c r="B12" s="11"/>
      <c r="C12" s="11"/>
      <c r="D12" s="1"/>
      <c r="E12" s="1"/>
      <c r="F12" s="1"/>
      <c r="G12" s="1"/>
      <c r="H12" s="7" t="s">
        <v>26</v>
      </c>
      <c r="I12" s="134"/>
      <c r="Q12" t="s">
        <v>71</v>
      </c>
    </row>
    <row r="13" spans="1:17" ht="15.75" thickBot="1">
      <c r="A13" s="10"/>
      <c r="B13" s="11"/>
      <c r="C13" s="11"/>
      <c r="D13" s="1"/>
      <c r="E13" s="1"/>
      <c r="F13" s="1"/>
      <c r="G13" s="1"/>
      <c r="H13" s="7"/>
      <c r="I13" s="134"/>
      <c r="Q13" t="s">
        <v>73</v>
      </c>
    </row>
    <row r="14" spans="1:17" ht="20.25" customHeight="1" thickBot="1">
      <c r="A14" s="12" t="s">
        <v>27</v>
      </c>
      <c r="B14" s="13"/>
      <c r="C14" s="14"/>
      <c r="D14" s="14"/>
      <c r="E14" s="15"/>
      <c r="F14" s="16"/>
      <c r="G14" s="1"/>
      <c r="H14" s="7" t="s">
        <v>28</v>
      </c>
      <c r="I14" s="134"/>
      <c r="Q14" t="s">
        <v>34</v>
      </c>
    </row>
    <row r="15" spans="1:17" ht="15" customHeight="1">
      <c r="A15" s="127" t="s">
        <v>29</v>
      </c>
      <c r="B15" s="117" t="s">
        <v>30</v>
      </c>
      <c r="C15" s="117" t="s">
        <v>116</v>
      </c>
      <c r="D15" s="118" t="s">
        <v>31</v>
      </c>
      <c r="E15" s="114" t="s">
        <v>32</v>
      </c>
      <c r="F15" s="1"/>
      <c r="G15" s="17"/>
      <c r="H15" s="7" t="s">
        <v>33</v>
      </c>
      <c r="I15" s="134"/>
      <c r="Q15" t="s">
        <v>72</v>
      </c>
    </row>
    <row r="16" spans="1:34" ht="50.25" customHeight="1" thickBot="1">
      <c r="A16" s="128"/>
      <c r="B16" s="115"/>
      <c r="C16" s="115"/>
      <c r="D16" s="119"/>
      <c r="E16" s="115"/>
      <c r="F16" s="1"/>
      <c r="G16" s="18"/>
      <c r="H16" s="7" t="s">
        <v>35</v>
      </c>
      <c r="I16" s="134"/>
      <c r="O16" s="55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55"/>
      <c r="AF16" s="55"/>
      <c r="AG16" s="55"/>
      <c r="AH16" s="55"/>
    </row>
    <row r="17" spans="1:34" ht="23.25" customHeight="1">
      <c r="A17" s="19"/>
      <c r="B17" s="20"/>
      <c r="C17" s="21"/>
      <c r="D17" s="22" t="str">
        <f>IF(F17=FALSE,"Přistoupení k pověření SK"," ")</f>
        <v> </v>
      </c>
      <c r="E17" s="23"/>
      <c r="F17" s="1" t="b">
        <f>ISBLANK(C17)</f>
        <v>1</v>
      </c>
      <c r="G17" s="16"/>
      <c r="H17" s="7" t="s">
        <v>36</v>
      </c>
      <c r="I17" s="134"/>
      <c r="O17" s="55"/>
      <c r="P17" s="56"/>
      <c r="R17" s="105" t="s">
        <v>57</v>
      </c>
      <c r="S17" s="106" t="s">
        <v>78</v>
      </c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55"/>
      <c r="AF17" s="55"/>
      <c r="AG17" s="55"/>
      <c r="AH17" s="55"/>
    </row>
    <row r="18" spans="1:34" ht="23.25" customHeight="1">
      <c r="A18" s="24"/>
      <c r="B18" s="25"/>
      <c r="C18" s="21"/>
      <c r="D18" s="26" t="str">
        <f aca="true" t="shared" si="0" ref="D18:D35">IF(F18=FALSE,"Přistoupení k pověření SK"," ")</f>
        <v> </v>
      </c>
      <c r="E18" s="27"/>
      <c r="F18" s="1" t="b">
        <f aca="true" t="shared" si="1" ref="F18:F35">ISBLANK(C18)</f>
        <v>1</v>
      </c>
      <c r="G18" s="16"/>
      <c r="H18" s="7" t="s">
        <v>37</v>
      </c>
      <c r="I18" s="134"/>
      <c r="O18" s="55"/>
      <c r="P18" s="57"/>
      <c r="R18" s="82" t="s">
        <v>77</v>
      </c>
      <c r="S18" s="57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5"/>
      <c r="AF18" s="55"/>
      <c r="AG18" s="55"/>
      <c r="AH18" s="55"/>
    </row>
    <row r="19" spans="1:34" ht="23.25" customHeight="1">
      <c r="A19" s="24"/>
      <c r="B19" s="25"/>
      <c r="C19" s="21"/>
      <c r="D19" s="26" t="str">
        <f t="shared" si="0"/>
        <v> </v>
      </c>
      <c r="E19" s="27"/>
      <c r="F19" s="1" t="b">
        <f t="shared" si="1"/>
        <v>1</v>
      </c>
      <c r="G19" s="16"/>
      <c r="H19" s="7" t="s">
        <v>11</v>
      </c>
      <c r="I19" s="134"/>
      <c r="O19" s="55"/>
      <c r="P19" s="59"/>
      <c r="R19" s="83" t="s">
        <v>79</v>
      </c>
      <c r="S19" s="87">
        <v>630000</v>
      </c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5"/>
      <c r="AF19" s="55"/>
      <c r="AG19" s="55"/>
      <c r="AH19" s="55"/>
    </row>
    <row r="20" spans="1:34" ht="23.25" customHeight="1">
      <c r="A20" s="24"/>
      <c r="B20" s="25"/>
      <c r="C20" s="21"/>
      <c r="D20" s="26" t="str">
        <f t="shared" si="0"/>
        <v> </v>
      </c>
      <c r="E20" s="27"/>
      <c r="F20" s="1" t="b">
        <f t="shared" si="1"/>
        <v>1</v>
      </c>
      <c r="G20" s="16"/>
      <c r="H20" s="7" t="s">
        <v>38</v>
      </c>
      <c r="I20" s="134"/>
      <c r="O20" s="55"/>
      <c r="P20" s="57"/>
      <c r="R20" s="83" t="s">
        <v>80</v>
      </c>
      <c r="S20" s="88">
        <v>821000</v>
      </c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55"/>
      <c r="AF20" s="55"/>
      <c r="AG20" s="55"/>
      <c r="AH20" s="55"/>
    </row>
    <row r="21" spans="1:34" ht="23.25" customHeight="1">
      <c r="A21" s="24"/>
      <c r="B21" s="25"/>
      <c r="C21" s="21"/>
      <c r="D21" s="26" t="str">
        <f t="shared" si="0"/>
        <v> </v>
      </c>
      <c r="E21" s="27"/>
      <c r="F21" s="1" t="b">
        <f t="shared" si="1"/>
        <v>1</v>
      </c>
      <c r="G21" s="16"/>
      <c r="H21" s="7" t="s">
        <v>39</v>
      </c>
      <c r="I21" s="134"/>
      <c r="O21" s="55"/>
      <c r="P21" s="55"/>
      <c r="R21" s="83" t="s">
        <v>81</v>
      </c>
      <c r="S21" s="89">
        <v>935000</v>
      </c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</row>
    <row r="22" spans="1:34" ht="23.25" customHeight="1">
      <c r="A22" s="24"/>
      <c r="B22" s="25"/>
      <c r="C22" s="21"/>
      <c r="D22" s="26" t="str">
        <f t="shared" si="0"/>
        <v> </v>
      </c>
      <c r="E22" s="27"/>
      <c r="F22" s="1" t="b">
        <f t="shared" si="1"/>
        <v>1</v>
      </c>
      <c r="G22" s="16"/>
      <c r="H22" s="7" t="s">
        <v>40</v>
      </c>
      <c r="I22" s="134"/>
      <c r="O22" s="55"/>
      <c r="P22" s="55"/>
      <c r="R22" s="83" t="s">
        <v>82</v>
      </c>
      <c r="S22" s="89">
        <v>756000</v>
      </c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</row>
    <row r="23" spans="1:19" ht="23.25" customHeight="1">
      <c r="A23" s="24"/>
      <c r="B23" s="25"/>
      <c r="C23" s="21"/>
      <c r="D23" s="26" t="str">
        <f t="shared" si="0"/>
        <v> </v>
      </c>
      <c r="E23" s="27"/>
      <c r="F23" s="1" t="b">
        <f t="shared" si="1"/>
        <v>1</v>
      </c>
      <c r="G23" s="16"/>
      <c r="H23" s="7" t="s">
        <v>41</v>
      </c>
      <c r="I23" s="134"/>
      <c r="R23" s="83" t="s">
        <v>83</v>
      </c>
      <c r="S23" s="90">
        <v>901000</v>
      </c>
    </row>
    <row r="24" spans="1:19" ht="23.25" customHeight="1">
      <c r="A24" s="24"/>
      <c r="B24" s="25"/>
      <c r="C24" s="21"/>
      <c r="D24" s="26" t="str">
        <f t="shared" si="0"/>
        <v> </v>
      </c>
      <c r="E24" s="27"/>
      <c r="F24" s="1" t="b">
        <f t="shared" si="1"/>
        <v>1</v>
      </c>
      <c r="G24" s="16"/>
      <c r="H24" s="7" t="s">
        <v>42</v>
      </c>
      <c r="I24" s="134"/>
      <c r="R24" s="83" t="s">
        <v>84</v>
      </c>
      <c r="S24" s="90">
        <v>888000</v>
      </c>
    </row>
    <row r="25" spans="1:19" ht="23.25" customHeight="1">
      <c r="A25" s="24"/>
      <c r="B25" s="25"/>
      <c r="C25" s="21"/>
      <c r="D25" s="26" t="str">
        <f t="shared" si="0"/>
        <v> </v>
      </c>
      <c r="E25" s="27"/>
      <c r="F25" s="1" t="b">
        <f t="shared" si="1"/>
        <v>1</v>
      </c>
      <c r="G25" s="16"/>
      <c r="H25" s="7" t="s">
        <v>43</v>
      </c>
      <c r="I25" s="134"/>
      <c r="R25" s="83" t="s">
        <v>85</v>
      </c>
      <c r="S25" s="90">
        <v>597000</v>
      </c>
    </row>
    <row r="26" spans="1:19" ht="23.25" customHeight="1">
      <c r="A26" s="24"/>
      <c r="B26" s="25"/>
      <c r="C26" s="21"/>
      <c r="D26" s="26" t="str">
        <f t="shared" si="0"/>
        <v> </v>
      </c>
      <c r="E26" s="27"/>
      <c r="F26" s="1" t="b">
        <f t="shared" si="1"/>
        <v>1</v>
      </c>
      <c r="G26" s="16"/>
      <c r="H26" s="7" t="s">
        <v>44</v>
      </c>
      <c r="I26" s="134"/>
      <c r="R26" s="83" t="s">
        <v>86</v>
      </c>
      <c r="S26" s="90">
        <v>880000</v>
      </c>
    </row>
    <row r="27" spans="1:19" ht="23.25" customHeight="1">
      <c r="A27" s="24"/>
      <c r="B27" s="25"/>
      <c r="C27" s="21"/>
      <c r="D27" s="26" t="str">
        <f t="shared" si="0"/>
        <v> </v>
      </c>
      <c r="E27" s="27"/>
      <c r="F27" s="1" t="b">
        <f t="shared" si="1"/>
        <v>1</v>
      </c>
      <c r="G27" s="16"/>
      <c r="H27" s="7" t="s">
        <v>45</v>
      </c>
      <c r="I27" s="134"/>
      <c r="R27" s="83" t="s">
        <v>87</v>
      </c>
      <c r="S27" s="90">
        <v>854000</v>
      </c>
    </row>
    <row r="28" spans="1:19" ht="23.25" customHeight="1">
      <c r="A28" s="24"/>
      <c r="B28" s="25"/>
      <c r="C28" s="21"/>
      <c r="D28" s="26" t="str">
        <f t="shared" si="0"/>
        <v> </v>
      </c>
      <c r="E28" s="27"/>
      <c r="F28" s="1" t="b">
        <f t="shared" si="1"/>
        <v>1</v>
      </c>
      <c r="G28" s="16"/>
      <c r="H28" s="28" t="s">
        <v>46</v>
      </c>
      <c r="I28" s="116" t="s">
        <v>47</v>
      </c>
      <c r="R28" s="83" t="s">
        <v>88</v>
      </c>
      <c r="S28" s="90">
        <v>490000</v>
      </c>
    </row>
    <row r="29" spans="1:19" ht="23.25" customHeight="1">
      <c r="A29" s="24"/>
      <c r="B29" s="25"/>
      <c r="C29" s="21"/>
      <c r="D29" s="26" t="str">
        <f t="shared" si="0"/>
        <v> </v>
      </c>
      <c r="E29" s="27"/>
      <c r="F29" s="1" t="b">
        <f t="shared" si="1"/>
        <v>1</v>
      </c>
      <c r="G29" s="16"/>
      <c r="H29" s="28" t="s">
        <v>48</v>
      </c>
      <c r="I29" s="116"/>
      <c r="R29" s="83" t="s">
        <v>89</v>
      </c>
      <c r="S29" s="90">
        <v>514000</v>
      </c>
    </row>
    <row r="30" spans="1:19" ht="23.25" customHeight="1">
      <c r="A30" s="24"/>
      <c r="B30" s="25"/>
      <c r="C30" s="21"/>
      <c r="D30" s="26" t="str">
        <f t="shared" si="0"/>
        <v> </v>
      </c>
      <c r="E30" s="27"/>
      <c r="F30" s="1" t="b">
        <f t="shared" si="1"/>
        <v>1</v>
      </c>
      <c r="G30" s="16"/>
      <c r="H30" s="28" t="s">
        <v>49</v>
      </c>
      <c r="I30" s="116"/>
      <c r="R30" s="83" t="s">
        <v>90</v>
      </c>
      <c r="S30" s="90">
        <v>454000</v>
      </c>
    </row>
    <row r="31" spans="1:19" ht="23.25" customHeight="1">
      <c r="A31" s="24"/>
      <c r="B31" s="25"/>
      <c r="C31" s="21"/>
      <c r="D31" s="26" t="str">
        <f t="shared" si="0"/>
        <v> </v>
      </c>
      <c r="E31" s="27"/>
      <c r="F31" s="1" t="b">
        <f t="shared" si="1"/>
        <v>1</v>
      </c>
      <c r="G31" s="16"/>
      <c r="H31" s="28" t="s">
        <v>50</v>
      </c>
      <c r="I31" s="116"/>
      <c r="R31" s="83" t="s">
        <v>91</v>
      </c>
      <c r="S31" s="90">
        <v>509000</v>
      </c>
    </row>
    <row r="32" spans="1:19" ht="23.25" customHeight="1">
      <c r="A32" s="24"/>
      <c r="B32" s="25"/>
      <c r="C32" s="21"/>
      <c r="D32" s="26" t="str">
        <f t="shared" si="0"/>
        <v> </v>
      </c>
      <c r="E32" s="27"/>
      <c r="F32" s="1" t="b">
        <f t="shared" si="1"/>
        <v>1</v>
      </c>
      <c r="G32" s="16"/>
      <c r="H32" s="28" t="s">
        <v>51</v>
      </c>
      <c r="I32" s="116"/>
      <c r="R32" s="83" t="s">
        <v>112</v>
      </c>
      <c r="S32" s="90">
        <v>395000</v>
      </c>
    </row>
    <row r="33" spans="1:19" ht="23.25" customHeight="1">
      <c r="A33" s="24"/>
      <c r="B33" s="25"/>
      <c r="C33" s="21"/>
      <c r="D33" s="26" t="str">
        <f t="shared" si="0"/>
        <v> </v>
      </c>
      <c r="E33" s="27"/>
      <c r="F33" s="1" t="b">
        <f t="shared" si="1"/>
        <v>1</v>
      </c>
      <c r="G33" s="16"/>
      <c r="H33" s="28" t="s">
        <v>52</v>
      </c>
      <c r="I33" s="116"/>
      <c r="R33" s="83" t="s">
        <v>113</v>
      </c>
      <c r="S33" s="90">
        <v>409000</v>
      </c>
    </row>
    <row r="34" spans="1:19" ht="23.25" customHeight="1">
      <c r="A34" s="24"/>
      <c r="B34" s="25"/>
      <c r="C34" s="21"/>
      <c r="D34" s="26" t="str">
        <f t="shared" si="0"/>
        <v> </v>
      </c>
      <c r="E34" s="27"/>
      <c r="F34" s="1" t="b">
        <f t="shared" si="1"/>
        <v>1</v>
      </c>
      <c r="G34" s="16"/>
      <c r="H34" s="28" t="s">
        <v>53</v>
      </c>
      <c r="I34" s="116"/>
      <c r="R34" s="83" t="s">
        <v>92</v>
      </c>
      <c r="S34" s="90">
        <v>279000</v>
      </c>
    </row>
    <row r="35" spans="1:19" ht="23.25" customHeight="1" thickBot="1">
      <c r="A35" s="29"/>
      <c r="B35" s="30"/>
      <c r="C35" s="31"/>
      <c r="D35" s="32" t="str">
        <f t="shared" si="0"/>
        <v> </v>
      </c>
      <c r="E35" s="33"/>
      <c r="F35" s="1" t="b">
        <f t="shared" si="1"/>
        <v>1</v>
      </c>
      <c r="G35" s="16"/>
      <c r="H35" s="28" t="s">
        <v>54</v>
      </c>
      <c r="I35" s="116"/>
      <c r="R35" s="83" t="s">
        <v>114</v>
      </c>
      <c r="S35" s="90">
        <v>406000</v>
      </c>
    </row>
    <row r="36" spans="1:19" ht="23.25" customHeight="1" thickBot="1">
      <c r="A36" s="72" t="s">
        <v>55</v>
      </c>
      <c r="B36" s="34">
        <f>SUM(B17:B35)</f>
        <v>0</v>
      </c>
      <c r="C36" s="35">
        <f>SUM(C17:C35)</f>
        <v>0</v>
      </c>
      <c r="D36" s="36"/>
      <c r="E36" s="1"/>
      <c r="F36" s="37"/>
      <c r="G36" s="37"/>
      <c r="R36" s="84" t="s">
        <v>93</v>
      </c>
      <c r="S36" s="90">
        <v>1018000</v>
      </c>
    </row>
    <row r="37" spans="1:19" ht="21.75" customHeight="1" thickBot="1">
      <c r="A37" s="38" t="s">
        <v>56</v>
      </c>
      <c r="B37" s="39"/>
      <c r="C37" s="39"/>
      <c r="D37" s="40"/>
      <c r="E37" s="41" t="e">
        <f>IF(M40-N40&gt;=0,"0",M40-N40)</f>
        <v>#N/A</v>
      </c>
      <c r="F37" s="37"/>
      <c r="G37" s="37"/>
      <c r="H37" s="1"/>
      <c r="I37" s="1"/>
      <c r="J37" s="1"/>
      <c r="K37" s="1"/>
      <c r="L37" s="1"/>
      <c r="M37" s="1"/>
      <c r="N37" s="1"/>
      <c r="O37" s="1"/>
      <c r="P37" s="1"/>
      <c r="Q37" s="1"/>
      <c r="R37" s="84" t="s">
        <v>94</v>
      </c>
      <c r="S37" s="90">
        <v>697000</v>
      </c>
    </row>
    <row r="38" spans="1:19" ht="15.75" thickBot="1">
      <c r="A38" s="37" t="s">
        <v>68</v>
      </c>
      <c r="B38" s="16"/>
      <c r="C38" s="16"/>
      <c r="D38" s="16"/>
      <c r="E38" s="1"/>
      <c r="F38" s="16"/>
      <c r="G38" s="16"/>
      <c r="H38" s="1"/>
      <c r="I38" s="1"/>
      <c r="J38" s="1"/>
      <c r="K38" s="1"/>
      <c r="L38" s="1"/>
      <c r="M38" s="1"/>
      <c r="N38" s="1"/>
      <c r="O38" s="1"/>
      <c r="P38" s="1"/>
      <c r="Q38" s="1"/>
      <c r="R38" s="83" t="s">
        <v>95</v>
      </c>
      <c r="S38" s="90">
        <v>1272000</v>
      </c>
    </row>
    <row r="39" spans="1:19" ht="57.75" customHeight="1">
      <c r="A39" s="60" t="s">
        <v>58</v>
      </c>
      <c r="B39" s="61" t="s">
        <v>64</v>
      </c>
      <c r="C39" s="62" t="s">
        <v>66</v>
      </c>
      <c r="D39" s="62" t="s">
        <v>61</v>
      </c>
      <c r="E39" s="63" t="s">
        <v>69</v>
      </c>
      <c r="F39" s="64" t="s">
        <v>62</v>
      </c>
      <c r="G39" s="65"/>
      <c r="H39" s="65"/>
      <c r="I39" s="65"/>
      <c r="J39" s="65"/>
      <c r="K39" s="65"/>
      <c r="L39" s="66"/>
      <c r="M39" s="67" t="s">
        <v>65</v>
      </c>
      <c r="N39" s="67" t="s">
        <v>63</v>
      </c>
      <c r="O39" s="68" t="s">
        <v>67</v>
      </c>
      <c r="R39" s="83" t="s">
        <v>96</v>
      </c>
      <c r="S39" s="90">
        <v>139000</v>
      </c>
    </row>
    <row r="40" spans="1:19" ht="22.5" customHeight="1">
      <c r="A40" s="73" t="e">
        <f>VLOOKUP(B6,R:S,2,0)</f>
        <v>#N/A</v>
      </c>
      <c r="B40" s="74" t="s">
        <v>117</v>
      </c>
      <c r="C40" s="75">
        <v>12</v>
      </c>
      <c r="D40" s="79"/>
      <c r="E40" s="80"/>
      <c r="F40" s="69" t="e">
        <f>A40*(C40/12)*E40*Q41+A40*(#REF!/12)*#REF!*Q41+A40*(#REF!/12)*#REF!*Q41</f>
        <v>#N/A</v>
      </c>
      <c r="G40" s="70"/>
      <c r="H40" s="70"/>
      <c r="I40" s="71"/>
      <c r="J40" s="71"/>
      <c r="K40" s="71"/>
      <c r="L40" s="71"/>
      <c r="M40" s="76" t="e">
        <f>A40*(C40/12)*E40</f>
        <v>#N/A</v>
      </c>
      <c r="N40" s="76">
        <f>C36</f>
        <v>0</v>
      </c>
      <c r="O40" s="77" t="e">
        <f>IF(M40&lt;N40,"Překročena","V pořádku")</f>
        <v>#N/A</v>
      </c>
      <c r="R40" s="83" t="s">
        <v>97</v>
      </c>
      <c r="S40" s="90">
        <v>142000</v>
      </c>
    </row>
    <row r="41" spans="1:19" ht="30" customHeight="1" thickBot="1">
      <c r="A41" s="48"/>
      <c r="B41" s="48"/>
      <c r="C41" s="48"/>
      <c r="D41" s="48"/>
      <c r="E41" s="49"/>
      <c r="F41" s="47"/>
      <c r="G41" s="47"/>
      <c r="H41" s="51"/>
      <c r="I41" s="51"/>
      <c r="J41" s="51"/>
      <c r="K41" s="51"/>
      <c r="L41" s="51"/>
      <c r="M41" s="50"/>
      <c r="N41" s="51"/>
      <c r="O41" s="1"/>
      <c r="R41" s="83" t="s">
        <v>98</v>
      </c>
      <c r="S41" s="90">
        <v>1140000</v>
      </c>
    </row>
    <row r="42" spans="1:19" ht="24" customHeight="1">
      <c r="A42" s="44" t="s">
        <v>59</v>
      </c>
      <c r="B42" s="45"/>
      <c r="C42" s="78"/>
      <c r="F42" s="54"/>
      <c r="G42" s="52"/>
      <c r="H42" s="53"/>
      <c r="I42" s="53"/>
      <c r="J42" s="53"/>
      <c r="K42" s="53"/>
      <c r="L42" s="53"/>
      <c r="M42" s="110" t="s">
        <v>60</v>
      </c>
      <c r="N42" s="111"/>
      <c r="O42" s="1"/>
      <c r="R42" s="83" t="s">
        <v>99</v>
      </c>
      <c r="S42" s="90">
        <v>1183000</v>
      </c>
    </row>
    <row r="43" spans="1:19" ht="22.5" customHeight="1" thickBot="1">
      <c r="A43" s="46" t="s">
        <v>119</v>
      </c>
      <c r="B43" s="45"/>
      <c r="C43" s="1"/>
      <c r="F43" s="42"/>
      <c r="G43" s="42"/>
      <c r="H43" s="1"/>
      <c r="I43" s="1"/>
      <c r="J43" s="1"/>
      <c r="K43" s="1"/>
      <c r="L43" s="1"/>
      <c r="M43" s="112" t="s">
        <v>118</v>
      </c>
      <c r="N43" s="113"/>
      <c r="O43" s="1"/>
      <c r="R43" s="83" t="s">
        <v>100</v>
      </c>
      <c r="S43" s="90">
        <v>1153000</v>
      </c>
    </row>
    <row r="44" spans="6:19" ht="30" customHeight="1">
      <c r="F44" s="1"/>
      <c r="G44" s="1"/>
      <c r="H44" s="1"/>
      <c r="I44" s="1"/>
      <c r="J44" s="1"/>
      <c r="K44" s="1"/>
      <c r="L44" s="1"/>
      <c r="M44" s="1"/>
      <c r="N44" s="1"/>
      <c r="O44" s="1"/>
      <c r="Q44">
        <v>2</v>
      </c>
      <c r="R44" s="83" t="s">
        <v>101</v>
      </c>
      <c r="S44" s="90">
        <v>843000</v>
      </c>
    </row>
    <row r="45" spans="6:19" ht="55.5" customHeight="1">
      <c r="F45" s="1"/>
      <c r="G45" s="1"/>
      <c r="H45" s="1"/>
      <c r="I45" s="1"/>
      <c r="J45" s="1"/>
      <c r="K45" s="1"/>
      <c r="L45" s="1"/>
      <c r="M45" s="1"/>
      <c r="N45" s="1"/>
      <c r="O45" s="1"/>
      <c r="Q45">
        <v>3</v>
      </c>
      <c r="R45" s="83" t="s">
        <v>102</v>
      </c>
      <c r="S45" s="90">
        <v>954000</v>
      </c>
    </row>
    <row r="46" spans="1:19" ht="15">
      <c r="A46" s="1"/>
      <c r="B46" s="4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R46" s="84" t="s">
        <v>103</v>
      </c>
      <c r="S46" s="90">
        <v>766000</v>
      </c>
    </row>
    <row r="47" spans="1:19" ht="15">
      <c r="A47" s="1"/>
      <c r="B47" s="43"/>
      <c r="C47" s="1"/>
      <c r="D47" s="1"/>
      <c r="E47" s="1"/>
      <c r="F47" s="11"/>
      <c r="G47" s="11"/>
      <c r="H47" s="1"/>
      <c r="I47" s="1"/>
      <c r="J47" s="1"/>
      <c r="K47" s="1"/>
      <c r="L47" s="1"/>
      <c r="M47" s="1"/>
      <c r="N47" s="1"/>
      <c r="O47" s="1"/>
      <c r="P47" s="1"/>
      <c r="Q47" s="1"/>
      <c r="R47" s="84" t="s">
        <v>104</v>
      </c>
      <c r="S47" s="90">
        <v>1089000</v>
      </c>
    </row>
    <row r="48" spans="14:19" ht="21" customHeight="1">
      <c r="N48" s="1"/>
      <c r="O48" s="1"/>
      <c r="P48" s="1"/>
      <c r="Q48" s="1"/>
      <c r="R48" s="84" t="s">
        <v>105</v>
      </c>
      <c r="S48" s="90">
        <v>931000</v>
      </c>
    </row>
    <row r="49" spans="14:19" ht="34.5" customHeight="1">
      <c r="N49" s="1"/>
      <c r="O49" s="1"/>
      <c r="P49" s="1"/>
      <c r="Q49" s="1"/>
      <c r="R49" s="85" t="s">
        <v>106</v>
      </c>
      <c r="S49" s="90">
        <v>1023000</v>
      </c>
    </row>
    <row r="50" spans="14:19" ht="26.25" customHeight="1">
      <c r="N50" s="1"/>
      <c r="O50" s="1"/>
      <c r="P50" s="1"/>
      <c r="Q50" s="1"/>
      <c r="R50" s="85" t="s">
        <v>107</v>
      </c>
      <c r="S50">
        <v>926000</v>
      </c>
    </row>
    <row r="51" spans="18:19" ht="31.5" customHeight="1">
      <c r="R51" s="85" t="s">
        <v>108</v>
      </c>
      <c r="S51">
        <v>464000</v>
      </c>
    </row>
    <row r="52" spans="18:19" ht="34.5" customHeight="1">
      <c r="R52" s="85" t="s">
        <v>109</v>
      </c>
      <c r="S52">
        <v>1015000</v>
      </c>
    </row>
    <row r="53" spans="18:19" ht="15">
      <c r="R53" s="92" t="s">
        <v>110</v>
      </c>
      <c r="S53" s="91">
        <v>869000</v>
      </c>
    </row>
    <row r="54" spans="18:19" s="91" customFormat="1" ht="15">
      <c r="R54" s="92" t="s">
        <v>111</v>
      </c>
      <c r="S54" s="91">
        <v>1092000</v>
      </c>
    </row>
    <row r="55" spans="1:5" s="91" customFormat="1" ht="15">
      <c r="A55" s="93"/>
      <c r="B55" s="94"/>
      <c r="C55" s="94"/>
      <c r="D55" s="94"/>
      <c r="E55" s="129"/>
    </row>
    <row r="56" spans="1:18" s="91" customFormat="1" ht="15">
      <c r="A56" s="95"/>
      <c r="B56" s="96"/>
      <c r="C56" s="97"/>
      <c r="D56" s="96"/>
      <c r="E56" s="129"/>
      <c r="R56" s="92"/>
    </row>
    <row r="57" spans="1:18" s="91" customFormat="1" ht="15">
      <c r="A57" s="93"/>
      <c r="B57" s="98"/>
      <c r="C57" s="98"/>
      <c r="D57" s="98"/>
      <c r="E57" s="129"/>
      <c r="R57" s="92"/>
    </row>
    <row r="58" spans="1:18" s="91" customFormat="1" ht="15">
      <c r="A58" s="120"/>
      <c r="B58" s="120"/>
      <c r="C58" s="120"/>
      <c r="D58" s="120"/>
      <c r="E58" s="129"/>
      <c r="R58" s="92"/>
    </row>
    <row r="59" spans="1:18" s="91" customFormat="1" ht="15">
      <c r="A59" s="93"/>
      <c r="B59" s="94"/>
      <c r="C59" s="94"/>
      <c r="D59" s="99"/>
      <c r="E59" s="129"/>
      <c r="R59" s="92"/>
    </row>
    <row r="60" spans="1:18" s="91" customFormat="1" ht="15">
      <c r="A60" s="95"/>
      <c r="B60" s="100"/>
      <c r="C60" s="97"/>
      <c r="D60" s="100"/>
      <c r="E60" s="129"/>
      <c r="R60" s="92"/>
    </row>
    <row r="61" spans="1:18" s="91" customFormat="1" ht="15">
      <c r="A61" s="93"/>
      <c r="B61" s="101"/>
      <c r="C61" s="102"/>
      <c r="D61" s="101"/>
      <c r="E61" s="94"/>
      <c r="R61" s="92"/>
    </row>
    <row r="62" spans="1:18" s="91" customFormat="1" ht="27.75" customHeight="1">
      <c r="A62" s="120"/>
      <c r="B62" s="120"/>
      <c r="C62" s="120"/>
      <c r="D62" s="120"/>
      <c r="E62" s="94"/>
      <c r="R62" s="92"/>
    </row>
    <row r="63" spans="1:18" s="91" customFormat="1" ht="15">
      <c r="A63" s="93"/>
      <c r="B63" s="94"/>
      <c r="C63" s="94"/>
      <c r="D63" s="94"/>
      <c r="E63" s="94"/>
      <c r="R63" s="92"/>
    </row>
    <row r="64" spans="1:5" s="91" customFormat="1" ht="15">
      <c r="A64" s="95"/>
      <c r="B64" s="103"/>
      <c r="C64" s="104"/>
      <c r="D64" s="103"/>
      <c r="E64" s="94"/>
    </row>
    <row r="65" s="91" customFormat="1" ht="15"/>
    <row r="66" s="91" customFormat="1" ht="15"/>
    <row r="67" s="55" customFormat="1" ht="15"/>
    <row r="68" s="55" customFormat="1" ht="15"/>
  </sheetData>
  <sheetProtection password="CA8D" sheet="1"/>
  <mergeCells count="38">
    <mergeCell ref="HO1:HT1"/>
    <mergeCell ref="GX1:HC1"/>
    <mergeCell ref="DQ1:DV1"/>
    <mergeCell ref="EH1:EM1"/>
    <mergeCell ref="EY1:FD1"/>
    <mergeCell ref="FP1:FU1"/>
    <mergeCell ref="GG1:GL1"/>
    <mergeCell ref="E55:E60"/>
    <mergeCell ref="A58:D58"/>
    <mergeCell ref="IF1:IK1"/>
    <mergeCell ref="B2:C2"/>
    <mergeCell ref="B3:D3"/>
    <mergeCell ref="I3:I27"/>
    <mergeCell ref="B4:D4"/>
    <mergeCell ref="B5:D5"/>
    <mergeCell ref="B6:D6"/>
    <mergeCell ref="B7:D7"/>
    <mergeCell ref="A62:D62"/>
    <mergeCell ref="B8:D8"/>
    <mergeCell ref="B9:D9"/>
    <mergeCell ref="B10:D10"/>
    <mergeCell ref="B11:D11"/>
    <mergeCell ref="A15:A16"/>
    <mergeCell ref="B15:B16"/>
    <mergeCell ref="M42:N42"/>
    <mergeCell ref="M43:N43"/>
    <mergeCell ref="E15:E16"/>
    <mergeCell ref="I28:I35"/>
    <mergeCell ref="C15:C16"/>
    <mergeCell ref="D15:D16"/>
    <mergeCell ref="CZ1:DE1"/>
    <mergeCell ref="P16:AD16"/>
    <mergeCell ref="AJ1:AO1"/>
    <mergeCell ref="BA1:BF1"/>
    <mergeCell ref="A1:O1"/>
    <mergeCell ref="S1:X1"/>
    <mergeCell ref="BR1:BW1"/>
    <mergeCell ref="CI1:CN1"/>
  </mergeCells>
  <conditionalFormatting sqref="E55 F41:G43 G40:H40">
    <cfRule type="cellIs" priority="7" dxfId="7" operator="equal">
      <formula>"Vyrovnávací platba není překročena"</formula>
    </cfRule>
    <cfRule type="cellIs" priority="8" dxfId="8" operator="equal">
      <formula>"Vyrovnávací platba překročena"</formula>
    </cfRule>
  </conditionalFormatting>
  <conditionalFormatting sqref="C17:C35">
    <cfRule type="cellIs" priority="6" dxfId="8" operator="greaterThan">
      <formula>B17</formula>
    </cfRule>
  </conditionalFormatting>
  <conditionalFormatting sqref="E37">
    <cfRule type="cellIs" priority="4" dxfId="9" operator="equal">
      <formula>0</formula>
    </cfRule>
    <cfRule type="cellIs" priority="5" dxfId="8" operator="lessThan">
      <formula>0</formula>
    </cfRule>
  </conditionalFormatting>
  <conditionalFormatting sqref="O40 N41">
    <cfRule type="cellIs" priority="1" dxfId="9" operator="equal" stopIfTrue="1">
      <formula>"V pořádku"</formula>
    </cfRule>
    <cfRule type="cellIs" priority="2" dxfId="8" operator="equal" stopIfTrue="1">
      <formula>"Překročena"</formula>
    </cfRule>
  </conditionalFormatting>
  <dataValidations count="6">
    <dataValidation type="custom" allowBlank="1" showInputMessage="1" showErrorMessage="1" sqref="H3">
      <formula1>SUM(H3:H5)</formula1>
    </dataValidation>
    <dataValidation type="decimal" operator="lessThanOrEqual" allowBlank="1" showInputMessage="1" showErrorMessage="1" sqref="C60:C61">
      <formula1>C56</formula1>
    </dataValidation>
    <dataValidation type="decimal" operator="lessThanOrEqual" allowBlank="1" showInputMessage="1" showErrorMessage="1" errorTitle="NEPLATNÁ HODNOTA" error="Částka připadající na základní činnost nesmí být nižší, než částka obdržené dotace&#10;" sqref="C17:C35">
      <formula1>B17</formula1>
    </dataValidation>
    <dataValidation type="list" showInputMessage="1" showErrorMessage="1" sqref="A17:A35">
      <formula1>$Q$3:$Q$15</formula1>
    </dataValidation>
    <dataValidation type="decimal" operator="lessThanOrEqual" allowBlank="1" showInputMessage="1" showErrorMessage="1" sqref="E40">
      <formula1>D40</formula1>
    </dataValidation>
    <dataValidation type="list" allowBlank="1" showInputMessage="1" showErrorMessage="1" sqref="B6:D6">
      <formula1>$R$19:$R$54</formula1>
    </dataValidation>
  </dataValidations>
  <printOptions/>
  <pageMargins left="0.7086614173228347" right="0.7086614173228347" top="0.7874015748031497" bottom="0.7874015748031497" header="0.31496062992125984" footer="0.31496062992125984"/>
  <pageSetup cellComments="asDisplayed" fitToHeight="1" fitToWidth="1" horizontalDpi="600" verticalDpi="600" orientation="landscape" paperSize="9" scale="4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Sysel Josef</dc:creator>
  <cp:keywords/>
  <dc:description/>
  <cp:lastModifiedBy>divoky</cp:lastModifiedBy>
  <cp:lastPrinted>2018-12-17T13:46:38Z</cp:lastPrinted>
  <dcterms:created xsi:type="dcterms:W3CDTF">2016-12-19T11:04:42Z</dcterms:created>
  <dcterms:modified xsi:type="dcterms:W3CDTF">2021-12-07T08:11:47Z</dcterms:modified>
  <cp:category/>
  <cp:version/>
  <cp:contentType/>
  <cp:contentStatus/>
</cp:coreProperties>
</file>